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mc:AlternateContent xmlns:mc="http://schemas.openxmlformats.org/markup-compatibility/2006">
    <mc:Choice Requires="x15">
      <x15ac:absPath xmlns:x15ac="http://schemas.microsoft.com/office/spreadsheetml/2010/11/ac" url="https://stateofwa.sharepoint.com/sites/SIB-ContractsandProcurements-PortfolioVerification25-05/Shared Documents/Portfolio Verification (25-05)/Drafts/"/>
    </mc:Choice>
  </mc:AlternateContent>
  <xr:revisionPtr revIDLastSave="5" documentId="8_{222640AF-8BD7-4EFB-A600-C2FFC37B77CF}" xr6:coauthVersionLast="47" xr6:coauthVersionMax="47" xr10:uidLastSave="{F9DC1F54-0142-4945-B661-43EFA3242E8C}"/>
  <bookViews>
    <workbookView xWindow="-120" yWindow="-120" windowWidth="29040" windowHeight="15720" xr2:uid="{9B2A2F43-38CD-41E5-9E0E-4631FA0F1E8C}"/>
  </bookViews>
  <sheets>
    <sheet name="Retirement Funds" sheetId="1" r:id="rId1"/>
    <sheet name="Permanent Funds" sheetId="2" r:id="rId2"/>
    <sheet name="Daily Valued Fun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3" l="1"/>
  <c r="N17" i="3"/>
  <c r="N18" i="3" s="1"/>
  <c r="F17" i="3"/>
  <c r="F18" i="3" s="1"/>
  <c r="J17" i="3"/>
  <c r="J18" i="3" s="1"/>
  <c r="M17" i="3"/>
  <c r="I17" i="3"/>
  <c r="E17" i="3"/>
  <c r="D13" i="3" l="1"/>
  <c r="D12" i="3"/>
  <c r="D11" i="3"/>
  <c r="D10" i="3"/>
  <c r="D9" i="3"/>
  <c r="D16" i="3"/>
  <c r="H9" i="3"/>
  <c r="D15" i="3"/>
  <c r="H12" i="3"/>
  <c r="D14" i="3"/>
  <c r="D8" i="3"/>
  <c r="I14" i="2"/>
  <c r="E14" i="2"/>
  <c r="H14" i="2" l="1"/>
  <c r="D14" i="2"/>
  <c r="J14" i="2" l="1"/>
  <c r="J15" i="2" s="1"/>
  <c r="F14" i="2" l="1"/>
  <c r="F15" i="2" s="1"/>
  <c r="D25" i="1" l="1"/>
  <c r="E25" i="1"/>
  <c r="E26" i="1" s="1"/>
</calcChain>
</file>

<file path=xl/sharedStrings.xml><?xml version="1.0" encoding="utf-8"?>
<sst xmlns="http://schemas.openxmlformats.org/spreadsheetml/2006/main" count="76" uniqueCount="57">
  <si>
    <t xml:space="preserve">WASHINGTON STATE INVESTMENT BOARD </t>
  </si>
  <si>
    <t>Exhibit K  -  Commingled Fund Participation Market Holdings</t>
  </si>
  <si>
    <t>As of June 30, 2024</t>
  </si>
  <si>
    <t>Owner Funds</t>
  </si>
  <si>
    <t>Commingled Trust Fund (CTF)* NAV</t>
  </si>
  <si>
    <t>No. of Participant Funds</t>
  </si>
  <si>
    <t>Units Owned</t>
  </si>
  <si>
    <t>LEOFF 1</t>
  </si>
  <si>
    <t>LEOFF 2</t>
  </si>
  <si>
    <t>PERS 1</t>
  </si>
  <si>
    <t>PERS 2/3 (DC and DB Plans)</t>
  </si>
  <si>
    <t>PUBLIC SAFETY EMPLOYEES 2</t>
  </si>
  <si>
    <t>SCHOOL EMPLOYEES 2/3 (DC and DB Plans)</t>
  </si>
  <si>
    <t>STATE PATROL 1</t>
  </si>
  <si>
    <t>STATE PATROL 2</t>
  </si>
  <si>
    <t>TEACHERS 1</t>
  </si>
  <si>
    <t>TEACHERS 2/3 (DC and DB Plans)</t>
  </si>
  <si>
    <t>HERP - UW</t>
  </si>
  <si>
    <t>HERP - WSU</t>
  </si>
  <si>
    <t>HERP - EWU</t>
  </si>
  <si>
    <t>HERP - CWU</t>
  </si>
  <si>
    <t>HERP - TESC</t>
  </si>
  <si>
    <t>HERP - WWU</t>
  </si>
  <si>
    <t>HERP - SBCTC</t>
  </si>
  <si>
    <t>RETIREMENT STRATEGY FUNDS</t>
  </si>
  <si>
    <t>Totals</t>
  </si>
  <si>
    <t>Ending Unit Price</t>
  </si>
  <si>
    <t>* See account schematic for custody accounts.  All retirement accounts excluding those identified as plan specific are included in CTF.</t>
  </si>
  <si>
    <t xml:space="preserve">Owner Funds </t>
  </si>
  <si>
    <t>Custody Account WSEU</t>
  </si>
  <si>
    <t>Custody Account WSEV</t>
  </si>
  <si>
    <t>Commingled Monthly Bond Fund (CMBF) NAV</t>
  </si>
  <si>
    <t>No of Participant Funds</t>
  </si>
  <si>
    <t>Commingled Monthly Equity Fund (CMEF) NAV</t>
  </si>
  <si>
    <t>American Indian Scholarship Endowment</t>
  </si>
  <si>
    <t>Agricultural School</t>
  </si>
  <si>
    <t>Normal
School</t>
  </si>
  <si>
    <t>Common School</t>
  </si>
  <si>
    <t>Scientific School</t>
  </si>
  <si>
    <t>State University</t>
  </si>
  <si>
    <t>Custody Account WSGB</t>
  </si>
  <si>
    <t>Custody Account WSGD</t>
  </si>
  <si>
    <t>Custody Account WSGJ</t>
  </si>
  <si>
    <t>Bond Fund NAV</t>
  </si>
  <si>
    <t>No. of Units Owned</t>
  </si>
  <si>
    <t>Savings Pool NAV</t>
  </si>
  <si>
    <t>TIPs Fund NAV</t>
  </si>
  <si>
    <t>Alliance Bernstein Retirement Strategy Funds</t>
  </si>
  <si>
    <t>Deferred Compensation Plan</t>
  </si>
  <si>
    <t>Developmental Disabilities Endowment Trust Fund</t>
  </si>
  <si>
    <t>Guaranteed Education Tuition Program</t>
  </si>
  <si>
    <t>Judicial Retirement Account</t>
  </si>
  <si>
    <t>Volunteer Firefighters' Relief and Pension Principal Fund</t>
  </si>
  <si>
    <t>Reserve Officers' Relief and Pension Principal Fund</t>
  </si>
  <si>
    <t>Washington State Opportunity Scholarship Fund</t>
  </si>
  <si>
    <t>Washington State Retirement System Defined Contribution Participants</t>
  </si>
  <si>
    <t>Note:  All cash flow activity is subscriptions and redemptions directed by the participants in each of the owner funds listed above.  Accordingly, all net income is reinvested in the fund and included in the share price.  WSIB directs the payment of chargeable expenses out of each fund using a custodian bank wire transfer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</si>
</sst>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_);_(&quot;$&quot;* \(#,##0.000\);_(&quot;$&quot;* &quot;-&quot;??_);_(@_)"/>
    <numFmt numFmtId="167" formatCode="_(&quot;$&quot;* #,##0.000000_);_(&quot;$&quot;* \(#,##0.000000\);_(&quot;$&quot;* &quot;-&quot;??_);_(@_)"/>
    <numFmt numFmtId="168" formatCode="0.000000"/>
  </numFmts>
  <fonts count="23">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0"/>
      <name val="Arial"/>
      <family val="2"/>
    </font>
    <font>
      <sz val="11"/>
      <color theme="4"/>
      <name val="Aptos Narrow"/>
      <family val="2"/>
      <scheme val="minor"/>
    </font>
    <font>
      <b/>
      <i/>
      <sz val="11"/>
      <color theme="4"/>
      <name val="Aptos Narrow"/>
      <family val="2"/>
      <scheme val="minor"/>
    </font>
    <font>
      <b/>
      <sz val="11"/>
      <color theme="4"/>
      <name val="Aptos Narrow"/>
      <family val="2"/>
      <scheme val="minor"/>
    </font>
    <font>
      <b/>
      <sz val="11"/>
      <color theme="7" tint="-0.249977111117893"/>
      <name val="Aptos Narrow"/>
      <family val="2"/>
      <scheme val="minor"/>
    </font>
    <font>
      <b/>
      <sz val="16"/>
      <name val="Calibri"/>
      <family val="2"/>
    </font>
    <font>
      <b/>
      <sz val="14"/>
      <name val="Calibri"/>
      <family val="2"/>
    </font>
    <font>
      <sz val="11"/>
      <color theme="1"/>
      <name val="Calibri"/>
      <family val="2"/>
    </font>
    <font>
      <sz val="11"/>
      <color theme="4"/>
      <name val="Calibri"/>
      <family val="2"/>
    </font>
    <font>
      <b/>
      <sz val="11"/>
      <color theme="0"/>
      <name val="Calibri"/>
      <family val="2"/>
    </font>
    <font>
      <b/>
      <sz val="11"/>
      <color theme="1"/>
      <name val="Calibri"/>
      <family val="2"/>
    </font>
    <font>
      <sz val="11"/>
      <color rgb="FF1E4687"/>
      <name val="Calibri"/>
      <family val="2"/>
    </font>
    <font>
      <b/>
      <sz val="11"/>
      <color rgb="FF1E4687"/>
      <name val="Calibri"/>
      <family val="2"/>
    </font>
    <font>
      <b/>
      <sz val="11"/>
      <color theme="4"/>
      <name val="Calibri"/>
      <family val="2"/>
    </font>
    <font>
      <b/>
      <i/>
      <sz val="11"/>
      <color theme="6"/>
      <name val="Calibri"/>
      <family val="2"/>
    </font>
    <font>
      <b/>
      <sz val="11"/>
      <color theme="7" tint="-0.249977111117893"/>
      <name val="Calibri"/>
      <family val="2"/>
    </font>
    <font>
      <b/>
      <i/>
      <sz val="11"/>
      <color theme="4"/>
      <name val="Calibri"/>
      <family val="2"/>
    </font>
    <font>
      <b/>
      <i/>
      <sz val="11"/>
      <color theme="1"/>
      <name val="Calibri"/>
      <family val="2"/>
    </font>
    <font>
      <i/>
      <sz val="11"/>
      <color rgb="FF156082"/>
      <name val="Calibri"/>
      <family val="2"/>
    </font>
  </fonts>
  <fills count="6">
    <fill>
      <patternFill patternType="none"/>
    </fill>
    <fill>
      <patternFill patternType="gray125"/>
    </fill>
    <fill>
      <patternFill patternType="solid">
        <fgColor theme="0"/>
        <bgColor indexed="64"/>
      </patternFill>
    </fill>
    <fill>
      <patternFill patternType="solid">
        <fgColor rgb="FF04245A"/>
        <bgColor indexed="64"/>
      </patternFill>
    </fill>
    <fill>
      <patternFill patternType="solid">
        <fgColor theme="2" tint="-9.9978637043366805E-2"/>
        <bgColor indexed="64"/>
      </patternFill>
    </fill>
    <fill>
      <patternFill patternType="solid">
        <fgColor rgb="FF6F92CB"/>
        <bgColor indexed="64"/>
      </patternFill>
    </fill>
  </fills>
  <borders count="24">
    <border>
      <left/>
      <right/>
      <top/>
      <bottom/>
      <diagonal/>
    </border>
    <border>
      <left/>
      <right style="thick">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theme="0"/>
      </right>
      <top style="thin">
        <color indexed="64"/>
      </top>
      <bottom style="thin">
        <color indexed="64"/>
      </bottom>
      <diagonal/>
    </border>
    <border>
      <left/>
      <right style="thick">
        <color theme="0"/>
      </right>
      <top style="thin">
        <color indexed="64"/>
      </top>
      <bottom style="thin">
        <color indexed="64"/>
      </bottom>
      <diagonal/>
    </border>
    <border>
      <left/>
      <right style="thick">
        <color theme="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ck">
        <color theme="0"/>
      </top>
      <bottom/>
      <diagonal/>
    </border>
    <border>
      <left style="thin">
        <color indexed="64"/>
      </left>
      <right/>
      <top style="thin">
        <color rgb="FF646464"/>
      </top>
      <bottom style="thin">
        <color indexed="64"/>
      </bottom>
      <diagonal/>
    </border>
    <border>
      <left/>
      <right/>
      <top style="thin">
        <color rgb="FF646464"/>
      </top>
      <bottom style="thin">
        <color indexed="64"/>
      </bottom>
      <diagonal/>
    </border>
    <border>
      <left/>
      <right style="thin">
        <color indexed="64"/>
      </right>
      <top style="thin">
        <color rgb="FF6464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cellStyleXfs>
  <cellXfs count="159">
    <xf numFmtId="0" fontId="0" fillId="0" borderId="0" xfId="0"/>
    <xf numFmtId="0" fontId="5" fillId="0" borderId="0" xfId="0" applyFont="1"/>
    <xf numFmtId="0" fontId="6" fillId="0" borderId="0" xfId="0" applyFont="1"/>
    <xf numFmtId="43" fontId="0" fillId="0" borderId="0" xfId="1" applyFont="1"/>
    <xf numFmtId="0" fontId="0" fillId="0" borderId="0" xfId="0" applyAlignment="1">
      <alignment wrapText="1"/>
    </xf>
    <xf numFmtId="0" fontId="5" fillId="0" borderId="0" xfId="0" applyFont="1" applyAlignment="1">
      <alignment wrapText="1"/>
    </xf>
    <xf numFmtId="0" fontId="7" fillId="0" borderId="0" xfId="0" applyFont="1"/>
    <xf numFmtId="164" fontId="5" fillId="0" borderId="7" xfId="2" applyNumberFormat="1" applyFont="1" applyBorder="1"/>
    <xf numFmtId="165" fontId="5" fillId="0" borderId="8" xfId="1" applyNumberFormat="1" applyFont="1" applyBorder="1"/>
    <xf numFmtId="43" fontId="5" fillId="0" borderId="9" xfId="1" applyFont="1" applyBorder="1" applyAlignment="1">
      <alignment wrapText="1"/>
    </xf>
    <xf numFmtId="164" fontId="5" fillId="0" borderId="6" xfId="2" applyNumberFormat="1" applyFont="1" applyBorder="1"/>
    <xf numFmtId="165" fontId="5" fillId="0" borderId="0" xfId="1" applyNumberFormat="1" applyFont="1" applyBorder="1"/>
    <xf numFmtId="43" fontId="5" fillId="0" borderId="10" xfId="1" applyFont="1" applyBorder="1" applyAlignment="1">
      <alignment wrapText="1"/>
    </xf>
    <xf numFmtId="164" fontId="5" fillId="0" borderId="11" xfId="2" applyNumberFormat="1" applyFont="1" applyBorder="1"/>
    <xf numFmtId="43" fontId="5" fillId="0" borderId="13" xfId="1" applyFont="1" applyBorder="1" applyAlignment="1">
      <alignment wrapText="1"/>
    </xf>
    <xf numFmtId="164" fontId="5" fillId="0" borderId="7" xfId="2" applyNumberFormat="1" applyFont="1" applyBorder="1" applyAlignment="1">
      <alignment wrapText="1"/>
    </xf>
    <xf numFmtId="164" fontId="5" fillId="0" borderId="6" xfId="2" applyNumberFormat="1" applyFont="1" applyBorder="1" applyAlignment="1">
      <alignment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43" fontId="2" fillId="3" borderId="5" xfId="1" applyFont="1" applyFill="1" applyBorder="1" applyAlignment="1">
      <alignment horizontal="center" vertical="center" wrapText="1"/>
    </xf>
    <xf numFmtId="43" fontId="2" fillId="3" borderId="4" xfId="1" applyFont="1" applyFill="1" applyBorder="1" applyAlignment="1">
      <alignment horizontal="center" vertical="center" wrapText="1"/>
    </xf>
    <xf numFmtId="43" fontId="5" fillId="2" borderId="0" xfId="1" applyFont="1" applyFill="1" applyBorder="1" applyAlignment="1">
      <alignment wrapText="1"/>
    </xf>
    <xf numFmtId="43" fontId="2" fillId="2" borderId="0" xfId="1" applyFont="1" applyFill="1" applyBorder="1" applyAlignment="1">
      <alignment horizontal="center" vertical="center" wrapText="1"/>
    </xf>
    <xf numFmtId="0" fontId="5" fillId="2" borderId="0" xfId="0" applyFont="1" applyFill="1" applyBorder="1" applyAlignment="1">
      <alignment wrapText="1"/>
    </xf>
    <xf numFmtId="0" fontId="0" fillId="2" borderId="0" xfId="0" applyFill="1" applyBorder="1" applyAlignment="1">
      <alignment wrapText="1"/>
    </xf>
    <xf numFmtId="0" fontId="5" fillId="0" borderId="0" xfId="0" applyFont="1" applyAlignment="1">
      <alignment horizontal="center" vertical="center"/>
    </xf>
    <xf numFmtId="0" fontId="0" fillId="0" borderId="0" xfId="0" applyAlignment="1">
      <alignment horizontal="center" vertical="center"/>
    </xf>
    <xf numFmtId="165" fontId="5" fillId="0" borderId="8" xfId="1" applyNumberFormat="1" applyFont="1" applyBorder="1" applyAlignment="1">
      <alignment horizontal="center" vertical="top"/>
    </xf>
    <xf numFmtId="165" fontId="5" fillId="0" borderId="0" xfId="1" applyNumberFormat="1" applyFont="1" applyBorder="1" applyAlignment="1">
      <alignment horizontal="center" vertical="top"/>
    </xf>
    <xf numFmtId="165" fontId="5" fillId="0" borderId="12" xfId="1" applyNumberFormat="1" applyFont="1" applyBorder="1" applyAlignment="1">
      <alignment horizontal="center" vertical="top"/>
    </xf>
    <xf numFmtId="0" fontId="5" fillId="0" borderId="18" xfId="0" applyFont="1" applyBorder="1"/>
    <xf numFmtId="0" fontId="5" fillId="2" borderId="0" xfId="0" applyFont="1" applyFill="1"/>
    <xf numFmtId="0" fontId="0" fillId="2" borderId="0" xfId="0" applyFill="1"/>
    <xf numFmtId="0" fontId="2" fillId="2" borderId="0" xfId="0" applyFont="1" applyFill="1" applyBorder="1" applyAlignment="1">
      <alignment horizontal="left" vertical="center" wrapText="1"/>
    </xf>
    <xf numFmtId="0" fontId="5" fillId="2" borderId="0" xfId="0" applyFont="1" applyFill="1" applyBorder="1"/>
    <xf numFmtId="0" fontId="0" fillId="2" borderId="0" xfId="0" applyFill="1" applyBorder="1"/>
    <xf numFmtId="165" fontId="0" fillId="0" borderId="0" xfId="1" applyNumberFormat="1" applyFont="1"/>
    <xf numFmtId="44" fontId="0" fillId="0" borderId="0" xfId="2" applyFont="1"/>
    <xf numFmtId="165" fontId="0" fillId="2" borderId="0" xfId="1" applyNumberFormat="1" applyFont="1" applyFill="1" applyBorder="1"/>
    <xf numFmtId="0" fontId="5" fillId="0" borderId="0" xfId="0" applyFont="1" applyAlignment="1">
      <alignment horizontal="right" vertical="top"/>
    </xf>
    <xf numFmtId="0" fontId="2" fillId="2" borderId="0" xfId="0" applyFont="1" applyFill="1" applyBorder="1" applyAlignment="1">
      <alignment horizontal="center"/>
    </xf>
    <xf numFmtId="167" fontId="7" fillId="0" borderId="3" xfId="2" applyNumberFormat="1" applyFont="1" applyBorder="1"/>
    <xf numFmtId="168" fontId="7" fillId="0" borderId="4" xfId="0" applyNumberFormat="1" applyFont="1" applyBorder="1" applyAlignment="1">
      <alignment horizontal="center" vertical="center"/>
    </xf>
    <xf numFmtId="167" fontId="7" fillId="0" borderId="5" xfId="0" applyNumberFormat="1" applyFont="1" applyBorder="1" applyAlignment="1">
      <alignment wrapText="1"/>
    </xf>
    <xf numFmtId="0" fontId="7" fillId="2" borderId="0" xfId="0" applyFont="1" applyFill="1" applyBorder="1" applyAlignment="1">
      <alignment wrapText="1"/>
    </xf>
    <xf numFmtId="0" fontId="7" fillId="0" borderId="4" xfId="0" applyFont="1" applyBorder="1"/>
    <xf numFmtId="0" fontId="0" fillId="0" borderId="0" xfId="0" applyFont="1"/>
    <xf numFmtId="0" fontId="3" fillId="0" borderId="0" xfId="0" applyFont="1"/>
    <xf numFmtId="0" fontId="7" fillId="0" borderId="2" xfId="0" quotePrefix="1" applyFont="1" applyBorder="1" applyAlignment="1">
      <alignment horizontal="left" vertical="center"/>
    </xf>
    <xf numFmtId="0" fontId="7" fillId="2" borderId="0" xfId="0" quotePrefix="1" applyFont="1" applyFill="1" applyBorder="1" applyAlignment="1">
      <alignment horizontal="left" vertical="center"/>
    </xf>
    <xf numFmtId="164" fontId="7" fillId="0" borderId="11" xfId="2" applyNumberFormat="1" applyFont="1" applyBorder="1" applyAlignment="1">
      <alignment vertical="center"/>
    </xf>
    <xf numFmtId="165" fontId="7" fillId="0" borderId="12" xfId="1" applyNumberFormat="1" applyFont="1" applyBorder="1" applyAlignment="1">
      <alignment horizontal="center" vertical="top"/>
    </xf>
    <xf numFmtId="43" fontId="7" fillId="0" borderId="13" xfId="1" applyFont="1" applyBorder="1" applyAlignment="1">
      <alignment vertical="center"/>
    </xf>
    <xf numFmtId="43" fontId="7" fillId="2" borderId="0" xfId="1" applyFont="1" applyFill="1" applyBorder="1" applyAlignment="1">
      <alignment vertical="center"/>
    </xf>
    <xf numFmtId="164" fontId="7" fillId="0" borderId="3" xfId="2" applyNumberFormat="1" applyFont="1" applyBorder="1" applyAlignment="1">
      <alignment vertical="center"/>
    </xf>
    <xf numFmtId="165" fontId="7" fillId="0" borderId="4" xfId="1" applyNumberFormat="1" applyFont="1" applyBorder="1" applyAlignment="1">
      <alignment vertical="center"/>
    </xf>
    <xf numFmtId="43" fontId="7" fillId="0" borderId="5" xfId="1" applyFont="1" applyBorder="1" applyAlignment="1">
      <alignment vertical="center"/>
    </xf>
    <xf numFmtId="0" fontId="7" fillId="0" borderId="2" xfId="0" applyFont="1" applyBorder="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9" fillId="0" borderId="0" xfId="0" applyFont="1"/>
    <xf numFmtId="0" fontId="0" fillId="0" borderId="0" xfId="0" applyAlignment="1">
      <alignment horizontal="left"/>
    </xf>
    <xf numFmtId="0" fontId="10" fillId="0" borderId="0" xfId="0" applyFont="1"/>
    <xf numFmtId="0" fontId="11" fillId="0" borderId="0" xfId="0" applyFont="1"/>
    <xf numFmtId="0" fontId="11" fillId="0" borderId="0" xfId="0" applyFont="1" applyAlignment="1">
      <alignment horizontal="left"/>
    </xf>
    <xf numFmtId="0" fontId="12" fillId="0" borderId="0" xfId="0" applyFont="1" applyAlignment="1">
      <alignment horizontal="right" vertical="top"/>
    </xf>
    <xf numFmtId="43" fontId="11" fillId="0" borderId="0" xfId="1" applyFont="1"/>
    <xf numFmtId="0" fontId="14" fillId="2" borderId="0" xfId="0" applyFont="1" applyFill="1" applyAlignment="1">
      <alignment horizontal="center"/>
    </xf>
    <xf numFmtId="0" fontId="14" fillId="2" borderId="0" xfId="0" applyFont="1" applyFill="1" applyAlignment="1">
      <alignment horizontal="right" vertical="top"/>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top" wrapText="1"/>
    </xf>
    <xf numFmtId="43" fontId="13" fillId="3" borderId="1" xfId="1" applyFont="1" applyFill="1" applyBorder="1" applyAlignment="1">
      <alignment horizontal="center" vertical="center" wrapText="1"/>
    </xf>
    <xf numFmtId="0" fontId="15" fillId="0" borderId="17" xfId="0" applyFont="1" applyBorder="1" applyAlignment="1">
      <alignment vertical="center"/>
    </xf>
    <xf numFmtId="164" fontId="15" fillId="0" borderId="7" xfId="2" applyNumberFormat="1" applyFont="1" applyFill="1" applyBorder="1" applyAlignment="1">
      <alignment horizontal="center" vertical="center" wrapText="1"/>
    </xf>
    <xf numFmtId="0" fontId="12" fillId="0" borderId="8" xfId="0" applyFont="1" applyBorder="1" applyAlignment="1">
      <alignment horizontal="right" vertical="top"/>
    </xf>
    <xf numFmtId="43" fontId="12" fillId="0" borderId="9" xfId="1" applyFont="1" applyBorder="1"/>
    <xf numFmtId="0" fontId="15" fillId="0" borderId="18" xfId="0" applyFont="1" applyBorder="1" applyAlignment="1">
      <alignment vertical="center"/>
    </xf>
    <xf numFmtId="165" fontId="15" fillId="0" borderId="6" xfId="1" applyNumberFormat="1" applyFont="1" applyFill="1" applyBorder="1" applyAlignment="1">
      <alignment horizontal="center" vertical="center" wrapText="1"/>
    </xf>
    <xf numFmtId="0" fontId="12" fillId="0" borderId="0" xfId="0" applyFont="1" applyBorder="1" applyAlignment="1">
      <alignment horizontal="right" vertical="top"/>
    </xf>
    <xf numFmtId="43" fontId="12" fillId="0" borderId="10" xfId="1" applyFont="1" applyBorder="1"/>
    <xf numFmtId="0" fontId="15" fillId="0" borderId="18" xfId="0" quotePrefix="1" applyFont="1" applyBorder="1" applyAlignment="1">
      <alignment horizontal="left" vertical="center"/>
    </xf>
    <xf numFmtId="0" fontId="15" fillId="0" borderId="18" xfId="0" quotePrefix="1" applyFont="1" applyBorder="1" applyAlignment="1">
      <alignment horizontal="left" vertical="center" wrapText="1"/>
    </xf>
    <xf numFmtId="0" fontId="12" fillId="2" borderId="0" xfId="0" applyFont="1" applyFill="1" applyBorder="1" applyAlignment="1">
      <alignment horizontal="right" vertical="top"/>
    </xf>
    <xf numFmtId="0" fontId="16" fillId="0" borderId="2" xfId="0" quotePrefix="1" applyFont="1" applyBorder="1" applyAlignment="1">
      <alignment horizontal="left" vertical="center"/>
    </xf>
    <xf numFmtId="42" fontId="16" fillId="0" borderId="21" xfId="0" applyNumberFormat="1" applyFont="1" applyBorder="1" applyAlignment="1">
      <alignment vertical="center"/>
    </xf>
    <xf numFmtId="165" fontId="16" fillId="0" borderId="22" xfId="1" applyNumberFormat="1" applyFont="1" applyBorder="1" applyAlignment="1">
      <alignment horizontal="right" vertical="top"/>
    </xf>
    <xf numFmtId="43" fontId="16" fillId="0" borderId="23" xfId="1" applyFont="1" applyBorder="1" applyAlignment="1">
      <alignment vertical="center"/>
    </xf>
    <xf numFmtId="0" fontId="14" fillId="0" borderId="0" xfId="0" applyFont="1"/>
    <xf numFmtId="0" fontId="16" fillId="0" borderId="3" xfId="0" applyFont="1" applyBorder="1" applyAlignment="1">
      <alignment horizontal="left" vertical="center" wrapText="1"/>
    </xf>
    <xf numFmtId="0" fontId="14" fillId="0" borderId="4" xfId="0" applyFont="1" applyBorder="1"/>
    <xf numFmtId="0" fontId="17" fillId="0" borderId="4" xfId="0" applyFont="1" applyBorder="1" applyAlignment="1">
      <alignment horizontal="right" vertical="top"/>
    </xf>
    <xf numFmtId="167" fontId="17" fillId="0" borderId="5" xfId="2" applyNumberFormat="1" applyFont="1" applyBorder="1"/>
    <xf numFmtId="0" fontId="11" fillId="2" borderId="0" xfId="0" applyFont="1" applyFill="1"/>
    <xf numFmtId="0" fontId="13" fillId="2" borderId="6" xfId="0" applyFont="1" applyFill="1" applyBorder="1" applyAlignment="1">
      <alignment horizontal="center"/>
    </xf>
    <xf numFmtId="0" fontId="13" fillId="2" borderId="0" xfId="0" applyFont="1" applyFill="1" applyBorder="1" applyAlignment="1">
      <alignment horizontal="center"/>
    </xf>
    <xf numFmtId="165" fontId="11" fillId="2" borderId="0" xfId="1" applyNumberFormat="1" applyFont="1" applyFill="1" applyBorder="1"/>
    <xf numFmtId="44" fontId="13" fillId="3" borderId="17" xfId="2" applyFont="1" applyFill="1" applyBorder="1" applyAlignment="1">
      <alignment horizontal="center" vertical="center" wrapText="1"/>
    </xf>
    <xf numFmtId="165" fontId="13" fillId="3" borderId="17" xfId="1" applyNumberFormat="1" applyFont="1" applyFill="1" applyBorder="1" applyAlignment="1">
      <alignment horizontal="center" vertical="center" wrapText="1"/>
    </xf>
    <xf numFmtId="165" fontId="13" fillId="2" borderId="0" xfId="1" applyNumberFormat="1" applyFont="1" applyFill="1" applyBorder="1" applyAlignment="1">
      <alignment horizontal="center" vertical="center" wrapText="1"/>
    </xf>
    <xf numFmtId="44" fontId="13" fillId="3" borderId="16" xfId="2" applyFont="1" applyFill="1" applyBorder="1" applyAlignment="1">
      <alignment horizontal="center" vertical="center" wrapText="1"/>
    </xf>
    <xf numFmtId="165" fontId="13" fillId="3" borderId="16" xfId="1" applyNumberFormat="1" applyFont="1" applyFill="1" applyBorder="1" applyAlignment="1">
      <alignment horizontal="center" vertical="center" wrapText="1"/>
    </xf>
    <xf numFmtId="43" fontId="13" fillId="3" borderId="8" xfId="1" applyFont="1" applyFill="1" applyBorder="1" applyAlignment="1">
      <alignment horizontal="center" vertical="center" wrapText="1"/>
    </xf>
    <xf numFmtId="44" fontId="13" fillId="3" borderId="14" xfId="2" applyFont="1" applyFill="1" applyBorder="1" applyAlignment="1">
      <alignment horizontal="center" vertical="center" wrapText="1"/>
    </xf>
    <xf numFmtId="165" fontId="13" fillId="3" borderId="15" xfId="1" applyNumberFormat="1" applyFont="1" applyFill="1" applyBorder="1" applyAlignment="1">
      <alignment horizontal="center" vertical="center" wrapText="1"/>
    </xf>
    <xf numFmtId="43" fontId="13" fillId="3" borderId="5" xfId="1" applyFont="1" applyFill="1" applyBorder="1" applyAlignment="1">
      <alignment horizontal="center" vertical="center" wrapText="1"/>
    </xf>
    <xf numFmtId="0" fontId="12" fillId="0" borderId="0" xfId="0" applyFont="1"/>
    <xf numFmtId="164" fontId="12" fillId="0" borderId="6" xfId="2" applyNumberFormat="1" applyFont="1" applyBorder="1"/>
    <xf numFmtId="165" fontId="12" fillId="2" borderId="8" xfId="1" applyNumberFormat="1" applyFont="1" applyFill="1" applyBorder="1"/>
    <xf numFmtId="165" fontId="12" fillId="2" borderId="0" xfId="1" applyNumberFormat="1" applyFont="1" applyFill="1" applyBorder="1"/>
    <xf numFmtId="44" fontId="12" fillId="0" borderId="7" xfId="2" applyFont="1" applyBorder="1"/>
    <xf numFmtId="165" fontId="12" fillId="0" borderId="8" xfId="1" applyNumberFormat="1" applyFont="1" applyBorder="1"/>
    <xf numFmtId="164" fontId="12" fillId="2" borderId="7" xfId="2" applyNumberFormat="1" applyFont="1" applyFill="1" applyBorder="1"/>
    <xf numFmtId="165" fontId="12" fillId="0" borderId="0" xfId="1" applyNumberFormat="1" applyFont="1" applyBorder="1"/>
    <xf numFmtId="44" fontId="12" fillId="0" borderId="6" xfId="2" applyFont="1" applyBorder="1"/>
    <xf numFmtId="0" fontId="12" fillId="2" borderId="20" xfId="0" applyFont="1" applyFill="1" applyBorder="1" applyAlignment="1">
      <alignment vertical="center"/>
    </xf>
    <xf numFmtId="0" fontId="12" fillId="2" borderId="0" xfId="0" applyFont="1" applyFill="1"/>
    <xf numFmtId="0" fontId="17" fillId="2" borderId="2" xfId="0" quotePrefix="1" applyFont="1" applyFill="1" applyBorder="1" applyAlignment="1">
      <alignment horizontal="left" vertical="center"/>
    </xf>
    <xf numFmtId="0" fontId="17" fillId="0" borderId="0" xfId="0" applyFont="1"/>
    <xf numFmtId="0" fontId="17" fillId="0" borderId="2" xfId="0" applyFont="1" applyBorder="1" applyAlignment="1">
      <alignment horizontal="left" vertical="center" wrapText="1"/>
    </xf>
    <xf numFmtId="44" fontId="17" fillId="0" borderId="3" xfId="2" applyFont="1" applyBorder="1"/>
    <xf numFmtId="165" fontId="17" fillId="0" borderId="4" xfId="1" applyNumberFormat="1" applyFont="1" applyBorder="1"/>
    <xf numFmtId="166" fontId="17" fillId="0" borderId="5" xfId="2" applyNumberFormat="1" applyFont="1" applyBorder="1"/>
    <xf numFmtId="166" fontId="17" fillId="2" borderId="0" xfId="2" applyNumberFormat="1" applyFont="1" applyFill="1" applyBorder="1"/>
    <xf numFmtId="166" fontId="17" fillId="0" borderId="3" xfId="2" applyNumberFormat="1" applyFont="1" applyBorder="1"/>
    <xf numFmtId="166" fontId="17" fillId="0" borderId="4" xfId="2" applyNumberFormat="1" applyFont="1" applyBorder="1"/>
    <xf numFmtId="0" fontId="20" fillId="0" borderId="0" xfId="0" applyFont="1"/>
    <xf numFmtId="44" fontId="20" fillId="0" borderId="0" xfId="2" applyFont="1"/>
    <xf numFmtId="165" fontId="20" fillId="0" borderId="0" xfId="1" applyNumberFormat="1" applyFont="1"/>
    <xf numFmtId="165" fontId="21" fillId="0" borderId="0" xfId="1" applyNumberFormat="1" applyFont="1"/>
    <xf numFmtId="165" fontId="21" fillId="2" borderId="0" xfId="1" applyNumberFormat="1" applyFont="1" applyFill="1" applyBorder="1"/>
    <xf numFmtId="44" fontId="21" fillId="0" borderId="0" xfId="2" applyFont="1"/>
    <xf numFmtId="43" fontId="21" fillId="0" borderId="0" xfId="1" applyFont="1"/>
    <xf numFmtId="44" fontId="11" fillId="0" borderId="0" xfId="2" applyFont="1"/>
    <xf numFmtId="165" fontId="11" fillId="0" borderId="0" xfId="1" applyNumberFormat="1" applyFont="1"/>
    <xf numFmtId="0" fontId="12" fillId="2" borderId="18" xfId="0" applyFont="1" applyFill="1" applyBorder="1" applyAlignment="1">
      <alignment vertical="center"/>
    </xf>
    <xf numFmtId="0" fontId="12" fillId="2" borderId="19" xfId="0" applyFont="1" applyFill="1" applyBorder="1" applyAlignment="1">
      <alignment vertical="center"/>
    </xf>
    <xf numFmtId="42" fontId="17" fillId="2" borderId="3" xfId="3" applyNumberFormat="1" applyFont="1" applyFill="1" applyBorder="1"/>
    <xf numFmtId="165" fontId="17" fillId="2" borderId="4" xfId="1" applyNumberFormat="1" applyFont="1" applyFill="1" applyBorder="1"/>
    <xf numFmtId="43" fontId="12" fillId="2" borderId="5" xfId="1" applyFont="1" applyFill="1" applyBorder="1"/>
    <xf numFmtId="0" fontId="18" fillId="0" borderId="0" xfId="0" applyFont="1" applyAlignment="1">
      <alignment horizontal="left" wrapText="1"/>
    </xf>
    <xf numFmtId="0" fontId="13" fillId="5" borderId="0" xfId="0" applyFont="1" applyFill="1" applyAlignment="1">
      <alignment horizont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5" xfId="0" applyFont="1" applyFill="1" applyBorder="1" applyAlignment="1">
      <alignment horizontal="center"/>
    </xf>
    <xf numFmtId="0" fontId="22" fillId="0" borderId="0" xfId="0" applyFont="1" applyFill="1" applyBorder="1" applyAlignment="1">
      <alignment wrapText="1"/>
    </xf>
  </cellXfs>
  <cellStyles count="4">
    <cellStyle name="Comma" xfId="1" builtinId="3"/>
    <cellStyle name="Currency" xfId="2" builtinId="4"/>
    <cellStyle name="Currency 2" xfId="3" xr:uid="{F2944AD4-1C21-4D6F-8BAE-1F2C50C99A55}"/>
    <cellStyle name="Normal" xfId="0" builtinId="0"/>
  </cellStyles>
  <dxfs count="0"/>
  <tableStyles count="0" defaultTableStyle="TableStyleMedium2" defaultPivotStyle="PivotStyleLight16"/>
  <colors>
    <mruColors>
      <color rgb="FF6F9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A4ED-95F7-4D9F-A4C2-F53B567A8B05}">
  <dimension ref="A1:H33"/>
  <sheetViews>
    <sheetView showGridLines="0" tabSelected="1" workbookViewId="0">
      <selection activeCell="B4" sqref="B4:E4"/>
    </sheetView>
  </sheetViews>
  <sheetFormatPr defaultRowHeight="15"/>
  <cols>
    <col min="2" max="2" width="39.85546875" customWidth="1"/>
    <col min="3" max="3" width="27.28515625" bestFit="1" customWidth="1"/>
    <col min="4" max="4" width="12.42578125" style="39" customWidth="1"/>
    <col min="5" max="5" width="16.85546875" style="3" bestFit="1" customWidth="1"/>
  </cols>
  <sheetData>
    <row r="1" spans="1:8" ht="21">
      <c r="A1" s="61" t="s">
        <v>0</v>
      </c>
      <c r="D1" s="62"/>
      <c r="E1" s="62"/>
    </row>
    <row r="2" spans="1:8" ht="18.75">
      <c r="A2" s="63" t="s">
        <v>1</v>
      </c>
      <c r="D2" s="62"/>
      <c r="E2" s="62"/>
    </row>
    <row r="3" spans="1:8">
      <c r="A3" s="64"/>
      <c r="B3" s="64"/>
      <c r="C3" s="64"/>
      <c r="D3" s="65"/>
      <c r="E3" s="65"/>
      <c r="F3" s="64"/>
      <c r="G3" s="64"/>
      <c r="H3" s="64"/>
    </row>
    <row r="4" spans="1:8">
      <c r="A4" s="64"/>
      <c r="B4" s="141" t="s">
        <v>2</v>
      </c>
      <c r="C4" s="141"/>
      <c r="D4" s="141"/>
      <c r="E4" s="141"/>
      <c r="F4" s="64"/>
      <c r="G4" s="64"/>
    </row>
    <row r="5" spans="1:8" ht="2.4500000000000002" customHeight="1">
      <c r="A5" s="64"/>
      <c r="B5" s="64"/>
      <c r="C5" s="68"/>
      <c r="D5" s="69"/>
      <c r="E5" s="68"/>
      <c r="F5" s="64"/>
      <c r="G5" s="64"/>
    </row>
    <row r="6" spans="1:8" ht="50.45" customHeight="1">
      <c r="A6" s="64"/>
      <c r="B6" s="70" t="s">
        <v>3</v>
      </c>
      <c r="C6" s="70" t="s">
        <v>4</v>
      </c>
      <c r="D6" s="71" t="s">
        <v>5</v>
      </c>
      <c r="E6" s="72" t="s">
        <v>6</v>
      </c>
      <c r="F6" s="64"/>
      <c r="G6" s="64"/>
    </row>
    <row r="7" spans="1:8">
      <c r="A7" s="64"/>
      <c r="B7" s="73" t="s">
        <v>7</v>
      </c>
      <c r="C7" s="74">
        <v>6992658078</v>
      </c>
      <c r="D7" s="75">
        <v>1</v>
      </c>
      <c r="E7" s="76">
        <v>44653226.392133817</v>
      </c>
      <c r="F7" s="64"/>
      <c r="G7" s="64"/>
    </row>
    <row r="8" spans="1:8">
      <c r="A8" s="64"/>
      <c r="B8" s="77" t="s">
        <v>8</v>
      </c>
      <c r="C8" s="78">
        <v>22050630986</v>
      </c>
      <c r="D8" s="79">
        <v>1</v>
      </c>
      <c r="E8" s="80">
        <v>140809375.56564724</v>
      </c>
      <c r="F8" s="64"/>
      <c r="G8" s="64"/>
    </row>
    <row r="9" spans="1:8">
      <c r="A9" s="64"/>
      <c r="B9" s="77" t="s">
        <v>9</v>
      </c>
      <c r="C9" s="78">
        <v>9326912055</v>
      </c>
      <c r="D9" s="79">
        <v>1</v>
      </c>
      <c r="E9" s="80">
        <v>59559142.015214242</v>
      </c>
      <c r="F9" s="64"/>
      <c r="G9" s="64"/>
    </row>
    <row r="10" spans="1:8">
      <c r="A10" s="64"/>
      <c r="B10" s="77" t="s">
        <v>10</v>
      </c>
      <c r="C10" s="78">
        <v>69760992823</v>
      </c>
      <c r="D10" s="79">
        <v>2</v>
      </c>
      <c r="E10" s="80">
        <v>445474863.93849123</v>
      </c>
      <c r="F10" s="64"/>
      <c r="G10" s="64"/>
    </row>
    <row r="11" spans="1:8">
      <c r="A11" s="64"/>
      <c r="B11" s="81" t="s">
        <v>11</v>
      </c>
      <c r="C11" s="78">
        <v>1662593830</v>
      </c>
      <c r="D11" s="79">
        <v>1</v>
      </c>
      <c r="E11" s="80">
        <v>10616875.279906236</v>
      </c>
      <c r="F11" s="64"/>
      <c r="G11" s="64"/>
    </row>
    <row r="12" spans="1:8">
      <c r="A12" s="64"/>
      <c r="B12" s="77" t="s">
        <v>12</v>
      </c>
      <c r="C12" s="78">
        <v>12269565022</v>
      </c>
      <c r="D12" s="79">
        <v>2</v>
      </c>
      <c r="E12" s="80">
        <v>78350129.31406945</v>
      </c>
      <c r="F12" s="64"/>
      <c r="G12" s="64"/>
    </row>
    <row r="13" spans="1:8">
      <c r="A13" s="64"/>
      <c r="B13" s="77" t="s">
        <v>13</v>
      </c>
      <c r="C13" s="78">
        <v>1606667356</v>
      </c>
      <c r="D13" s="79">
        <v>1</v>
      </c>
      <c r="E13" s="80">
        <v>10259743.917700399</v>
      </c>
      <c r="F13" s="64"/>
      <c r="G13" s="64"/>
    </row>
    <row r="14" spans="1:8">
      <c r="A14" s="64"/>
      <c r="B14" s="77" t="s">
        <v>14</v>
      </c>
      <c r="C14" s="78">
        <v>267922424</v>
      </c>
      <c r="D14" s="79">
        <v>1</v>
      </c>
      <c r="E14" s="80">
        <v>1710880.2576863628</v>
      </c>
      <c r="F14" s="64"/>
      <c r="G14" s="64"/>
    </row>
    <row r="15" spans="1:8">
      <c r="A15" s="64"/>
      <c r="B15" s="77" t="s">
        <v>15</v>
      </c>
      <c r="C15" s="78">
        <v>7129272856</v>
      </c>
      <c r="D15" s="79">
        <v>1</v>
      </c>
      <c r="E15" s="80">
        <v>45525611.476961225</v>
      </c>
      <c r="F15" s="64"/>
      <c r="G15" s="64"/>
    </row>
    <row r="16" spans="1:8">
      <c r="A16" s="64"/>
      <c r="B16" s="77" t="s">
        <v>16</v>
      </c>
      <c r="C16" s="78">
        <v>35504175072</v>
      </c>
      <c r="D16" s="79">
        <v>2</v>
      </c>
      <c r="E16" s="80">
        <v>226720075.49515563</v>
      </c>
      <c r="F16" s="64"/>
      <c r="G16" s="64"/>
    </row>
    <row r="17" spans="1:7">
      <c r="A17" s="64"/>
      <c r="B17" s="82" t="s">
        <v>17</v>
      </c>
      <c r="C17" s="78">
        <v>128887698</v>
      </c>
      <c r="D17" s="79">
        <v>1</v>
      </c>
      <c r="E17" s="80">
        <v>823042.03834331583</v>
      </c>
      <c r="F17" s="64"/>
      <c r="G17" s="64"/>
    </row>
    <row r="18" spans="1:7">
      <c r="A18" s="64"/>
      <c r="B18" s="82" t="s">
        <v>18</v>
      </c>
      <c r="C18" s="78">
        <v>23755024</v>
      </c>
      <c r="D18" s="79">
        <v>1</v>
      </c>
      <c r="E18" s="80">
        <v>151693.16914834172</v>
      </c>
      <c r="F18" s="64"/>
      <c r="G18" s="64"/>
    </row>
    <row r="19" spans="1:7">
      <c r="A19" s="64"/>
      <c r="B19" s="82" t="s">
        <v>19</v>
      </c>
      <c r="C19" s="78">
        <v>4654712</v>
      </c>
      <c r="D19" s="79">
        <v>1</v>
      </c>
      <c r="E19" s="80">
        <v>29723.734008974945</v>
      </c>
      <c r="F19" s="64"/>
      <c r="G19" s="64"/>
    </row>
    <row r="20" spans="1:7">
      <c r="A20" s="64"/>
      <c r="B20" s="82" t="s">
        <v>20</v>
      </c>
      <c r="C20" s="78">
        <v>4706199</v>
      </c>
      <c r="D20" s="79">
        <v>1</v>
      </c>
      <c r="E20" s="80">
        <v>30052.516088923199</v>
      </c>
      <c r="F20" s="64"/>
      <c r="G20" s="64"/>
    </row>
    <row r="21" spans="1:7">
      <c r="A21" s="64"/>
      <c r="B21" s="82" t="s">
        <v>21</v>
      </c>
      <c r="C21" s="78">
        <v>1739825</v>
      </c>
      <c r="D21" s="79">
        <v>1</v>
      </c>
      <c r="E21" s="80">
        <v>11110.052678267708</v>
      </c>
      <c r="F21" s="64"/>
      <c r="G21" s="64"/>
    </row>
    <row r="22" spans="1:7">
      <c r="A22" s="64"/>
      <c r="B22" s="82" t="s">
        <v>22</v>
      </c>
      <c r="C22" s="78">
        <v>6835593</v>
      </c>
      <c r="D22" s="79">
        <v>1</v>
      </c>
      <c r="E22" s="80">
        <v>43650.251213310534</v>
      </c>
      <c r="F22" s="64"/>
      <c r="G22" s="64"/>
    </row>
    <row r="23" spans="1:7">
      <c r="A23" s="64"/>
      <c r="B23" s="82" t="s">
        <v>23</v>
      </c>
      <c r="C23" s="78">
        <v>40078207</v>
      </c>
      <c r="D23" s="79">
        <v>1</v>
      </c>
      <c r="E23" s="80">
        <v>255928.60834883829</v>
      </c>
      <c r="F23" s="64"/>
      <c r="G23" s="64"/>
    </row>
    <row r="24" spans="1:7">
      <c r="A24" s="64"/>
      <c r="B24" s="82" t="s">
        <v>24</v>
      </c>
      <c r="C24" s="78">
        <v>1570934608</v>
      </c>
      <c r="D24" s="83">
        <v>13</v>
      </c>
      <c r="E24" s="80">
        <v>10031564.23720422</v>
      </c>
      <c r="F24" s="64"/>
      <c r="G24" s="64"/>
    </row>
    <row r="25" spans="1:7">
      <c r="A25" s="64"/>
      <c r="B25" s="84" t="s">
        <v>25</v>
      </c>
      <c r="C25" s="85">
        <v>168352982368</v>
      </c>
      <c r="D25" s="86">
        <f>SUM(D7:D24)</f>
        <v>33</v>
      </c>
      <c r="E25" s="87">
        <f>SUM(E7:E24)</f>
        <v>1075056688.26</v>
      </c>
      <c r="F25" s="64"/>
      <c r="G25" s="64"/>
    </row>
    <row r="26" spans="1:7" s="47" customFormat="1">
      <c r="A26" s="88"/>
      <c r="B26" s="89" t="s">
        <v>26</v>
      </c>
      <c r="C26" s="90"/>
      <c r="D26" s="91"/>
      <c r="E26" s="92">
        <f>+C25/E25</f>
        <v>156.59916747318931</v>
      </c>
      <c r="F26" s="88"/>
      <c r="G26" s="88"/>
    </row>
    <row r="27" spans="1:7">
      <c r="A27" s="64"/>
      <c r="B27" s="64"/>
      <c r="C27" s="64"/>
      <c r="D27" s="66"/>
      <c r="E27" s="67"/>
      <c r="F27" s="64"/>
      <c r="G27" s="64"/>
    </row>
    <row r="28" spans="1:7" ht="27.6" customHeight="1">
      <c r="A28" s="64"/>
      <c r="B28" s="140" t="s">
        <v>27</v>
      </c>
      <c r="C28" s="140"/>
      <c r="D28" s="140"/>
      <c r="E28" s="140"/>
      <c r="F28" s="64"/>
      <c r="G28" s="64"/>
    </row>
    <row r="29" spans="1:7">
      <c r="A29" s="64"/>
      <c r="B29" s="64"/>
      <c r="C29" s="64"/>
      <c r="D29" s="66"/>
      <c r="E29" s="67"/>
      <c r="F29" s="64"/>
      <c r="G29" s="64"/>
    </row>
    <row r="30" spans="1:7">
      <c r="A30" s="64"/>
      <c r="B30" s="64"/>
      <c r="C30" s="64"/>
      <c r="D30" s="66"/>
      <c r="E30" s="67"/>
      <c r="F30" s="64"/>
      <c r="G30" s="64"/>
    </row>
    <row r="31" spans="1:7">
      <c r="A31" s="64"/>
      <c r="B31" s="64"/>
      <c r="C31" s="64"/>
      <c r="D31" s="66"/>
      <c r="E31" s="67"/>
      <c r="F31" s="64"/>
      <c r="G31" s="64"/>
    </row>
    <row r="32" spans="1:7">
      <c r="A32" s="64"/>
      <c r="B32" s="64"/>
      <c r="C32" s="64"/>
      <c r="D32" s="66"/>
      <c r="E32" s="67"/>
      <c r="F32" s="64"/>
      <c r="G32" s="64"/>
    </row>
    <row r="33" spans="1:7">
      <c r="A33" s="64"/>
      <c r="B33" s="64"/>
      <c r="C33" s="64"/>
      <c r="D33" s="66"/>
      <c r="E33" s="67"/>
      <c r="F33" s="64"/>
      <c r="G33" s="64"/>
    </row>
  </sheetData>
  <mergeCells count="2">
    <mergeCell ref="B28:E28"/>
    <mergeCell ref="B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9E06-964B-4C87-B20D-1F35C91914B8}">
  <dimension ref="A1:K26"/>
  <sheetViews>
    <sheetView showGridLines="0" workbookViewId="0">
      <selection activeCell="A2" sqref="A2"/>
    </sheetView>
  </sheetViews>
  <sheetFormatPr defaultRowHeight="15"/>
  <cols>
    <col min="2" max="2" width="38.28515625" bestFit="1" customWidth="1"/>
    <col min="3" max="3" width="0.7109375" style="35" customWidth="1"/>
    <col min="4" max="4" width="17.5703125" customWidth="1"/>
    <col min="5" max="5" width="13.140625" style="26" customWidth="1"/>
    <col min="6" max="6" width="14" style="4" customWidth="1"/>
    <col min="7" max="7" width="0.85546875" style="24" customWidth="1"/>
    <col min="8" max="8" width="17.5703125" customWidth="1"/>
    <col min="9" max="9" width="12.42578125" customWidth="1"/>
    <col min="10" max="10" width="14.5703125" customWidth="1"/>
  </cols>
  <sheetData>
    <row r="1" spans="1:11" ht="21">
      <c r="A1" s="61" t="s">
        <v>0</v>
      </c>
      <c r="C1" s="62"/>
      <c r="D1" s="62"/>
      <c r="E1"/>
      <c r="F1"/>
      <c r="G1"/>
    </row>
    <row r="2" spans="1:11" ht="18.75">
      <c r="A2" s="63" t="s">
        <v>1</v>
      </c>
      <c r="C2" s="62"/>
      <c r="D2" s="62"/>
      <c r="E2"/>
      <c r="F2"/>
      <c r="G2"/>
    </row>
    <row r="3" spans="1:11">
      <c r="A3" s="64"/>
      <c r="B3" s="64"/>
      <c r="C3" s="65"/>
      <c r="D3" s="65"/>
      <c r="E3" s="64"/>
      <c r="F3" s="64"/>
      <c r="G3" s="64"/>
    </row>
    <row r="4" spans="1:11">
      <c r="B4" s="145" t="s">
        <v>2</v>
      </c>
      <c r="C4" s="146"/>
      <c r="D4" s="146"/>
      <c r="E4" s="146"/>
      <c r="F4" s="146"/>
      <c r="G4" s="146"/>
      <c r="H4" s="146"/>
      <c r="I4" s="146"/>
      <c r="J4" s="147"/>
    </row>
    <row r="5" spans="1:11" ht="3" customHeight="1">
      <c r="B5" s="40"/>
      <c r="C5" s="40"/>
      <c r="D5" s="40"/>
      <c r="E5" s="40"/>
      <c r="F5" s="40"/>
      <c r="G5" s="40"/>
      <c r="H5" s="40"/>
      <c r="I5" s="40"/>
      <c r="J5" s="40"/>
    </row>
    <row r="6" spans="1:11" s="46" customFormat="1">
      <c r="B6" s="148" t="s">
        <v>28</v>
      </c>
      <c r="C6" s="59"/>
      <c r="D6" s="142" t="s">
        <v>29</v>
      </c>
      <c r="E6" s="143"/>
      <c r="F6" s="144"/>
      <c r="G6" s="60"/>
      <c r="H6" s="142" t="s">
        <v>30</v>
      </c>
      <c r="I6" s="143"/>
      <c r="J6" s="144"/>
    </row>
    <row r="7" spans="1:11" ht="45">
      <c r="B7" s="149"/>
      <c r="C7" s="33"/>
      <c r="D7" s="17" t="s">
        <v>31</v>
      </c>
      <c r="E7" s="18" t="s">
        <v>32</v>
      </c>
      <c r="F7" s="20" t="s">
        <v>6</v>
      </c>
      <c r="G7" s="22"/>
      <c r="H7" s="18" t="s">
        <v>33</v>
      </c>
      <c r="I7" s="18" t="s">
        <v>32</v>
      </c>
      <c r="J7" s="19" t="s">
        <v>6</v>
      </c>
    </row>
    <row r="8" spans="1:11">
      <c r="B8" s="30" t="s">
        <v>34</v>
      </c>
      <c r="C8" s="34"/>
      <c r="D8" s="7">
        <v>304857</v>
      </c>
      <c r="E8" s="27">
        <v>1</v>
      </c>
      <c r="F8" s="9">
        <v>3409.9987304768306</v>
      </c>
      <c r="G8" s="21"/>
      <c r="H8" s="15">
        <v>0</v>
      </c>
      <c r="I8" s="8">
        <v>0</v>
      </c>
      <c r="J8" s="9">
        <v>0</v>
      </c>
      <c r="K8" s="1"/>
    </row>
    <row r="9" spans="1:11">
      <c r="B9" s="30" t="s">
        <v>35</v>
      </c>
      <c r="C9" s="34"/>
      <c r="D9" s="10">
        <v>174914433</v>
      </c>
      <c r="E9" s="28">
        <v>1</v>
      </c>
      <c r="F9" s="12">
        <v>1956517.2998227845</v>
      </c>
      <c r="G9" s="21"/>
      <c r="H9" s="16">
        <v>133309697</v>
      </c>
      <c r="I9" s="11">
        <v>1</v>
      </c>
      <c r="J9" s="12">
        <v>492708.37394215527</v>
      </c>
      <c r="K9" s="1"/>
    </row>
    <row r="10" spans="1:11">
      <c r="B10" s="30" t="s">
        <v>36</v>
      </c>
      <c r="C10" s="34"/>
      <c r="D10" s="10">
        <v>198974294</v>
      </c>
      <c r="E10" s="28">
        <v>1</v>
      </c>
      <c r="F10" s="12">
        <v>2225640.5132161099</v>
      </c>
      <c r="G10" s="21"/>
      <c r="H10" s="16">
        <v>148856095</v>
      </c>
      <c r="I10" s="11">
        <v>1</v>
      </c>
      <c r="J10" s="12">
        <v>550167.36343515199</v>
      </c>
      <c r="K10" s="1"/>
    </row>
    <row r="11" spans="1:11">
      <c r="B11" s="30" t="s">
        <v>37</v>
      </c>
      <c r="C11" s="34"/>
      <c r="D11" s="10">
        <v>151027485</v>
      </c>
      <c r="E11" s="28">
        <v>1</v>
      </c>
      <c r="F11" s="12">
        <v>1689328.2165641875</v>
      </c>
      <c r="G11" s="21"/>
      <c r="H11" s="16">
        <v>114404079</v>
      </c>
      <c r="I11" s="11">
        <v>1</v>
      </c>
      <c r="J11" s="12">
        <v>422833.81483073864</v>
      </c>
      <c r="K11" s="1"/>
    </row>
    <row r="12" spans="1:11">
      <c r="B12" s="30" t="s">
        <v>38</v>
      </c>
      <c r="C12" s="34"/>
      <c r="D12" s="10">
        <v>196623188</v>
      </c>
      <c r="E12" s="28">
        <v>1</v>
      </c>
      <c r="F12" s="12">
        <v>2199342.0569719807</v>
      </c>
      <c r="G12" s="21"/>
      <c r="H12" s="16">
        <v>148601689</v>
      </c>
      <c r="I12" s="11">
        <v>1</v>
      </c>
      <c r="J12" s="12">
        <v>549227.08700063929</v>
      </c>
      <c r="K12" s="1"/>
    </row>
    <row r="13" spans="1:11">
      <c r="B13" s="30" t="s">
        <v>39</v>
      </c>
      <c r="C13" s="34"/>
      <c r="D13" s="13">
        <v>26990221</v>
      </c>
      <c r="E13" s="29">
        <v>1</v>
      </c>
      <c r="F13" s="14">
        <v>301900.95469446032</v>
      </c>
      <c r="G13" s="21"/>
      <c r="H13" s="16">
        <v>20486525</v>
      </c>
      <c r="I13" s="11">
        <v>1</v>
      </c>
      <c r="J13" s="12">
        <v>75717.540791314765</v>
      </c>
      <c r="K13" s="1"/>
    </row>
    <row r="14" spans="1:11">
      <c r="B14" s="48" t="s">
        <v>25</v>
      </c>
      <c r="C14" s="49"/>
      <c r="D14" s="50">
        <f>SUM(D8:D13)</f>
        <v>748834478</v>
      </c>
      <c r="E14" s="51">
        <f>SUM(E8:E13)</f>
        <v>6</v>
      </c>
      <c r="F14" s="52">
        <f>SUM(F8:F13)</f>
        <v>8376139.04</v>
      </c>
      <c r="G14" s="53"/>
      <c r="H14" s="54">
        <f>SUM(H8:H13)</f>
        <v>565658085</v>
      </c>
      <c r="I14" s="55">
        <f>SUM(I8:I13)</f>
        <v>5</v>
      </c>
      <c r="J14" s="56">
        <f>SUM(J8:J13)</f>
        <v>2090654.18</v>
      </c>
      <c r="K14" s="1"/>
    </row>
    <row r="15" spans="1:11" s="46" customFormat="1">
      <c r="B15" s="57" t="s">
        <v>26</v>
      </c>
      <c r="C15" s="58"/>
      <c r="D15" s="41"/>
      <c r="E15" s="42"/>
      <c r="F15" s="43">
        <f>+D14/F14</f>
        <v>89.400913048835918</v>
      </c>
      <c r="G15" s="44"/>
      <c r="H15" s="41"/>
      <c r="I15" s="45"/>
      <c r="J15" s="43">
        <f>+H14/J14</f>
        <v>270.56511326038628</v>
      </c>
      <c r="K15" s="1"/>
    </row>
    <row r="16" spans="1:11">
      <c r="B16" s="1"/>
      <c r="C16" s="34"/>
      <c r="D16" s="1"/>
      <c r="E16" s="25"/>
      <c r="F16" s="5"/>
      <c r="G16" s="23"/>
      <c r="H16" s="1"/>
      <c r="I16" s="1"/>
      <c r="J16" s="1"/>
      <c r="K16" s="1"/>
    </row>
    <row r="17" spans="2:11">
      <c r="B17" s="1"/>
      <c r="C17" s="34"/>
      <c r="D17" s="1"/>
      <c r="E17" s="25"/>
      <c r="F17" s="5"/>
      <c r="G17" s="23"/>
      <c r="H17" s="1"/>
      <c r="I17" s="1"/>
      <c r="J17" s="1"/>
      <c r="K17" s="1"/>
    </row>
    <row r="18" spans="2:11">
      <c r="B18" s="1"/>
      <c r="C18" s="34"/>
      <c r="D18" s="1"/>
      <c r="E18" s="25"/>
      <c r="F18" s="5"/>
      <c r="G18" s="23"/>
      <c r="H18" s="1"/>
      <c r="I18" s="1"/>
      <c r="J18" s="1"/>
      <c r="K18" s="1"/>
    </row>
    <row r="19" spans="2:11">
      <c r="B19" s="1"/>
      <c r="C19" s="34"/>
      <c r="D19" s="1"/>
      <c r="E19" s="25"/>
      <c r="F19" s="5"/>
      <c r="G19" s="23"/>
      <c r="H19" s="1"/>
      <c r="I19" s="1"/>
      <c r="J19" s="1"/>
      <c r="K19" s="1"/>
    </row>
    <row r="20" spans="2:11">
      <c r="B20" s="1"/>
      <c r="C20" s="34"/>
      <c r="D20" s="1"/>
      <c r="E20" s="25"/>
      <c r="F20" s="5"/>
      <c r="G20" s="23"/>
      <c r="H20" s="1"/>
      <c r="I20" s="1"/>
      <c r="J20" s="1"/>
      <c r="K20" s="1"/>
    </row>
    <row r="21" spans="2:11">
      <c r="B21" s="1"/>
      <c r="C21" s="34"/>
      <c r="D21" s="1"/>
      <c r="E21" s="25"/>
      <c r="F21" s="5"/>
      <c r="G21" s="23"/>
      <c r="H21" s="1"/>
      <c r="I21" s="1"/>
      <c r="J21" s="1"/>
      <c r="K21" s="1"/>
    </row>
    <row r="22" spans="2:11">
      <c r="B22" s="1"/>
      <c r="C22" s="34"/>
      <c r="D22" s="1"/>
      <c r="E22" s="25"/>
      <c r="F22" s="5"/>
      <c r="G22" s="23"/>
      <c r="H22" s="1"/>
      <c r="I22" s="1"/>
      <c r="J22" s="1"/>
      <c r="K22" s="1"/>
    </row>
    <row r="23" spans="2:11">
      <c r="B23" s="1"/>
      <c r="C23" s="34"/>
      <c r="D23" s="1"/>
      <c r="E23" s="25"/>
      <c r="F23" s="5"/>
      <c r="G23" s="23"/>
      <c r="H23" s="1"/>
      <c r="I23" s="1"/>
      <c r="J23" s="1"/>
      <c r="K23" s="1"/>
    </row>
    <row r="24" spans="2:11">
      <c r="B24" s="1"/>
      <c r="C24" s="34"/>
      <c r="D24" s="1"/>
      <c r="E24" s="25"/>
      <c r="F24" s="5"/>
      <c r="G24" s="23"/>
      <c r="H24" s="1"/>
      <c r="I24" s="1"/>
      <c r="J24" s="1"/>
      <c r="K24" s="1"/>
    </row>
    <row r="25" spans="2:11">
      <c r="B25" s="1"/>
      <c r="C25" s="34"/>
      <c r="D25" s="1"/>
      <c r="E25" s="25"/>
      <c r="F25" s="5"/>
      <c r="G25" s="23"/>
      <c r="H25" s="1"/>
      <c r="I25" s="1"/>
      <c r="J25" s="1"/>
      <c r="K25" s="1"/>
    </row>
    <row r="26" spans="2:11">
      <c r="B26" s="1"/>
      <c r="C26" s="34"/>
      <c r="D26" s="1"/>
      <c r="E26" s="25"/>
      <c r="F26" s="5"/>
      <c r="G26" s="23"/>
      <c r="H26" s="1"/>
      <c r="I26" s="1"/>
      <c r="J26" s="1"/>
      <c r="K26" s="1"/>
    </row>
  </sheetData>
  <mergeCells count="4">
    <mergeCell ref="D6:F6"/>
    <mergeCell ref="H6:J6"/>
    <mergeCell ref="B4:J4"/>
    <mergeCell ref="B6:B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6B73-3AD6-46CF-9508-AC9497685997}">
  <dimension ref="A1:Q28"/>
  <sheetViews>
    <sheetView showGridLines="0" workbookViewId="0">
      <selection activeCell="B21" sqref="B21:N22"/>
    </sheetView>
  </sheetViews>
  <sheetFormatPr defaultRowHeight="15"/>
  <cols>
    <col min="2" max="2" width="66" bestFit="1" customWidth="1"/>
    <col min="3" max="3" width="0.5703125" customWidth="1"/>
    <col min="4" max="4" width="19.5703125" style="37" customWidth="1"/>
    <col min="5" max="5" width="11.140625" style="36" customWidth="1"/>
    <col min="6" max="6" width="15.140625" style="36" customWidth="1"/>
    <col min="7" max="7" width="1" style="38" customWidth="1"/>
    <col min="8" max="8" width="16.42578125" style="37" bestFit="1" customWidth="1"/>
    <col min="9" max="9" width="11.140625" style="36" customWidth="1"/>
    <col min="10" max="10" width="15.28515625" style="3" customWidth="1"/>
    <col min="11" max="11" width="1.140625" style="38" customWidth="1"/>
    <col min="12" max="12" width="15.140625" style="37" bestFit="1" customWidth="1"/>
    <col min="13" max="13" width="11.85546875" style="36" customWidth="1"/>
    <col min="14" max="14" width="15.42578125" style="3" bestFit="1" customWidth="1"/>
  </cols>
  <sheetData>
    <row r="1" spans="1:17" ht="21">
      <c r="A1" s="61" t="s">
        <v>0</v>
      </c>
      <c r="C1" s="62"/>
      <c r="D1" s="62"/>
      <c r="E1"/>
      <c r="F1"/>
      <c r="G1"/>
      <c r="H1"/>
      <c r="I1"/>
      <c r="J1"/>
      <c r="K1"/>
      <c r="L1"/>
      <c r="M1"/>
      <c r="N1"/>
    </row>
    <row r="2" spans="1:17" ht="18.75">
      <c r="A2" s="63" t="s">
        <v>1</v>
      </c>
      <c r="C2" s="62"/>
      <c r="D2" s="62"/>
      <c r="E2"/>
      <c r="F2"/>
      <c r="G2"/>
      <c r="H2"/>
      <c r="I2"/>
      <c r="J2"/>
      <c r="K2"/>
      <c r="L2"/>
      <c r="M2"/>
      <c r="N2"/>
    </row>
    <row r="3" spans="1:17">
      <c r="A3" s="64"/>
      <c r="B3" s="64"/>
      <c r="C3" s="65"/>
      <c r="D3" s="65"/>
      <c r="E3" s="64"/>
      <c r="F3" s="64"/>
      <c r="G3" s="64"/>
      <c r="H3" s="64"/>
      <c r="I3" s="64"/>
      <c r="J3" s="64"/>
      <c r="K3" s="64"/>
      <c r="L3" s="64"/>
      <c r="M3" s="64"/>
      <c r="N3" s="64"/>
      <c r="O3" s="64"/>
      <c r="P3" s="64"/>
      <c r="Q3" s="64"/>
    </row>
    <row r="4" spans="1:17">
      <c r="A4" s="64"/>
      <c r="B4" s="155" t="s">
        <v>2</v>
      </c>
      <c r="C4" s="156"/>
      <c r="D4" s="156"/>
      <c r="E4" s="156"/>
      <c r="F4" s="156"/>
      <c r="G4" s="156"/>
      <c r="H4" s="156"/>
      <c r="I4" s="156"/>
      <c r="J4" s="156"/>
      <c r="K4" s="156"/>
      <c r="L4" s="156"/>
      <c r="M4" s="156"/>
      <c r="N4" s="157"/>
      <c r="O4" s="64"/>
      <c r="P4" s="64"/>
      <c r="Q4" s="64"/>
    </row>
    <row r="5" spans="1:17" s="32" customFormat="1" ht="1.5" customHeight="1">
      <c r="A5" s="93"/>
      <c r="B5" s="94"/>
      <c r="C5" s="95"/>
      <c r="D5" s="95"/>
      <c r="E5" s="95"/>
      <c r="F5" s="95"/>
      <c r="G5" s="95"/>
      <c r="H5" s="95"/>
      <c r="I5" s="95"/>
      <c r="J5" s="95"/>
      <c r="K5" s="95"/>
      <c r="L5" s="95"/>
      <c r="M5" s="95"/>
      <c r="N5" s="95"/>
      <c r="O5" s="93"/>
      <c r="P5" s="93"/>
      <c r="Q5" s="93"/>
    </row>
    <row r="6" spans="1:17" s="46" customFormat="1">
      <c r="A6" s="64"/>
      <c r="B6" s="153" t="s">
        <v>28</v>
      </c>
      <c r="C6" s="64"/>
      <c r="D6" s="150" t="s">
        <v>40</v>
      </c>
      <c r="E6" s="151"/>
      <c r="F6" s="152"/>
      <c r="G6" s="96"/>
      <c r="H6" s="150" t="s">
        <v>41</v>
      </c>
      <c r="I6" s="151"/>
      <c r="J6" s="152"/>
      <c r="K6" s="96"/>
      <c r="L6" s="150" t="s">
        <v>42</v>
      </c>
      <c r="M6" s="151"/>
      <c r="N6" s="152"/>
      <c r="O6" s="64"/>
      <c r="P6" s="64"/>
      <c r="Q6" s="64"/>
    </row>
    <row r="7" spans="1:17" ht="45.75" thickBot="1">
      <c r="A7" s="64"/>
      <c r="B7" s="154"/>
      <c r="C7" s="64"/>
      <c r="D7" s="97" t="s">
        <v>43</v>
      </c>
      <c r="E7" s="98" t="s">
        <v>32</v>
      </c>
      <c r="F7" s="98" t="s">
        <v>44</v>
      </c>
      <c r="G7" s="99"/>
      <c r="H7" s="100" t="s">
        <v>45</v>
      </c>
      <c r="I7" s="101" t="s">
        <v>32</v>
      </c>
      <c r="J7" s="102" t="s">
        <v>44</v>
      </c>
      <c r="K7" s="99"/>
      <c r="L7" s="103" t="s">
        <v>46</v>
      </c>
      <c r="M7" s="104" t="s">
        <v>32</v>
      </c>
      <c r="N7" s="105" t="s">
        <v>44</v>
      </c>
      <c r="O7" s="64"/>
      <c r="P7" s="64"/>
      <c r="Q7" s="64"/>
    </row>
    <row r="8" spans="1:17" s="1" customFormat="1" ht="15.75" thickTop="1">
      <c r="A8" s="106"/>
      <c r="B8" s="115" t="s">
        <v>47</v>
      </c>
      <c r="C8" s="106"/>
      <c r="D8" s="107">
        <f t="shared" ref="D8:D16" si="0">+F8/F$17*D$17</f>
        <v>675172517.51249826</v>
      </c>
      <c r="E8" s="108">
        <v>13</v>
      </c>
      <c r="F8" s="76">
        <v>22099746.500000004</v>
      </c>
      <c r="G8" s="109"/>
      <c r="H8" s="110"/>
      <c r="I8" s="111"/>
      <c r="J8" s="76"/>
      <c r="K8" s="109"/>
      <c r="L8" s="112">
        <f>+L17</f>
        <v>468030080</v>
      </c>
      <c r="M8" s="111">
        <v>7</v>
      </c>
      <c r="N8" s="76">
        <v>17305918.199999999</v>
      </c>
      <c r="O8" s="106"/>
      <c r="P8" s="106"/>
      <c r="Q8" s="106"/>
    </row>
    <row r="9" spans="1:17" s="1" customFormat="1">
      <c r="A9" s="106"/>
      <c r="B9" s="135" t="s">
        <v>48</v>
      </c>
      <c r="C9" s="106"/>
      <c r="D9" s="107">
        <f t="shared" si="0"/>
        <v>250648812.70363921</v>
      </c>
      <c r="E9" s="113">
        <v>1</v>
      </c>
      <c r="F9" s="80">
        <v>8204236.8099999996</v>
      </c>
      <c r="G9" s="109"/>
      <c r="H9" s="107">
        <f>+J9/J$17*H$17</f>
        <v>874739615.82698143</v>
      </c>
      <c r="I9" s="113">
        <v>1</v>
      </c>
      <c r="J9" s="80">
        <v>40185001.780000001</v>
      </c>
      <c r="K9" s="109"/>
      <c r="L9" s="114"/>
      <c r="M9" s="113"/>
      <c r="N9" s="80"/>
      <c r="O9" s="106"/>
      <c r="P9" s="106"/>
      <c r="Q9" s="106"/>
    </row>
    <row r="10" spans="1:17" s="1" customFormat="1">
      <c r="A10" s="106"/>
      <c r="B10" s="135" t="s">
        <v>49</v>
      </c>
      <c r="C10" s="106"/>
      <c r="D10" s="107">
        <f t="shared" si="0"/>
        <v>9005031.6075291149</v>
      </c>
      <c r="E10" s="113">
        <v>1</v>
      </c>
      <c r="F10" s="80">
        <v>294752.69</v>
      </c>
      <c r="G10" s="109"/>
      <c r="H10" s="114"/>
      <c r="I10" s="113"/>
      <c r="J10" s="80"/>
      <c r="K10" s="109"/>
      <c r="L10" s="114"/>
      <c r="M10" s="113"/>
      <c r="N10" s="80"/>
      <c r="O10" s="106"/>
      <c r="P10" s="106"/>
      <c r="Q10" s="106"/>
    </row>
    <row r="11" spans="1:17" s="1" customFormat="1">
      <c r="A11" s="106"/>
      <c r="B11" s="135" t="s">
        <v>50</v>
      </c>
      <c r="C11" s="106"/>
      <c r="D11" s="107">
        <f t="shared" si="0"/>
        <v>974055196.60130596</v>
      </c>
      <c r="E11" s="113">
        <v>1</v>
      </c>
      <c r="F11" s="80">
        <v>31882774.199999999</v>
      </c>
      <c r="G11" s="109"/>
      <c r="H11" s="114"/>
      <c r="I11" s="113"/>
      <c r="J11" s="80"/>
      <c r="K11" s="109"/>
      <c r="L11" s="114"/>
      <c r="M11" s="113"/>
      <c r="N11" s="80"/>
      <c r="O11" s="106"/>
      <c r="P11" s="106"/>
      <c r="Q11" s="106"/>
    </row>
    <row r="12" spans="1:17" s="1" customFormat="1">
      <c r="A12" s="106"/>
      <c r="B12" s="135" t="s">
        <v>51</v>
      </c>
      <c r="C12" s="106"/>
      <c r="D12" s="107">
        <f t="shared" si="0"/>
        <v>178642.30999668618</v>
      </c>
      <c r="E12" s="113">
        <v>1</v>
      </c>
      <c r="F12" s="80">
        <v>5847.32</v>
      </c>
      <c r="G12" s="109"/>
      <c r="H12" s="107">
        <f>+J12/J$17*H$17</f>
        <v>1514527.1730184599</v>
      </c>
      <c r="I12" s="113">
        <v>1</v>
      </c>
      <c r="J12" s="80">
        <v>69576.45</v>
      </c>
      <c r="K12" s="109"/>
      <c r="L12" s="114"/>
      <c r="M12" s="113"/>
      <c r="N12" s="80"/>
      <c r="O12" s="106"/>
      <c r="P12" s="106"/>
      <c r="Q12" s="106"/>
    </row>
    <row r="13" spans="1:17" s="1" customFormat="1">
      <c r="A13" s="106"/>
      <c r="B13" s="135" t="s">
        <v>52</v>
      </c>
      <c r="C13" s="106"/>
      <c r="D13" s="107">
        <f t="shared" si="0"/>
        <v>66970536.907124229</v>
      </c>
      <c r="E13" s="113">
        <v>1</v>
      </c>
      <c r="F13" s="80">
        <v>2192079.58</v>
      </c>
      <c r="G13" s="109"/>
      <c r="H13" s="114"/>
      <c r="I13" s="113"/>
      <c r="J13" s="80"/>
      <c r="K13" s="109"/>
      <c r="L13" s="114"/>
      <c r="M13" s="113"/>
      <c r="N13" s="80"/>
      <c r="O13" s="106"/>
      <c r="P13" s="106"/>
      <c r="Q13" s="106"/>
    </row>
    <row r="14" spans="1:17" s="1" customFormat="1">
      <c r="A14" s="106"/>
      <c r="B14" s="135" t="s">
        <v>53</v>
      </c>
      <c r="C14" s="106"/>
      <c r="D14" s="107">
        <f t="shared" si="0"/>
        <v>1019855.8144456911</v>
      </c>
      <c r="E14" s="113">
        <v>1</v>
      </c>
      <c r="F14" s="80">
        <v>33381.919999999998</v>
      </c>
      <c r="G14" s="109"/>
      <c r="H14" s="114"/>
      <c r="I14" s="113"/>
      <c r="J14" s="80"/>
      <c r="K14" s="109"/>
      <c r="L14" s="114"/>
      <c r="M14" s="113"/>
      <c r="N14" s="80"/>
      <c r="O14" s="106"/>
      <c r="P14" s="106"/>
      <c r="Q14" s="106"/>
    </row>
    <row r="15" spans="1:17" s="1" customFormat="1">
      <c r="A15" s="106"/>
      <c r="B15" s="135" t="s">
        <v>54</v>
      </c>
      <c r="C15" s="106"/>
      <c r="D15" s="107">
        <f t="shared" si="0"/>
        <v>61793063.711721227</v>
      </c>
      <c r="E15" s="113">
        <v>4</v>
      </c>
      <c r="F15" s="80">
        <v>2022610.5300000003</v>
      </c>
      <c r="G15" s="109"/>
      <c r="H15" s="114"/>
      <c r="I15" s="113"/>
      <c r="J15" s="80"/>
      <c r="K15" s="109"/>
      <c r="L15" s="114"/>
      <c r="M15" s="113"/>
      <c r="N15" s="80"/>
      <c r="O15" s="106"/>
      <c r="P15" s="106"/>
      <c r="Q15" s="106"/>
    </row>
    <row r="16" spans="1:17" s="1" customFormat="1">
      <c r="A16" s="106"/>
      <c r="B16" s="136" t="s">
        <v>55</v>
      </c>
      <c r="C16" s="106"/>
      <c r="D16" s="107">
        <f t="shared" si="0"/>
        <v>356288131.83173978</v>
      </c>
      <c r="E16" s="113">
        <v>3</v>
      </c>
      <c r="F16" s="80">
        <v>11662022.949999999</v>
      </c>
      <c r="G16" s="109"/>
      <c r="H16" s="114"/>
      <c r="I16" s="113"/>
      <c r="J16" s="80"/>
      <c r="K16" s="109"/>
      <c r="L16" s="114"/>
      <c r="M16" s="113"/>
      <c r="N16" s="80"/>
      <c r="O16" s="106"/>
      <c r="P16" s="106"/>
      <c r="Q16" s="106"/>
    </row>
    <row r="17" spans="1:17" s="31" customFormat="1">
      <c r="A17" s="116"/>
      <c r="B17" s="117" t="s">
        <v>25</v>
      </c>
      <c r="C17" s="116"/>
      <c r="D17" s="137">
        <v>2395131789</v>
      </c>
      <c r="E17" s="138">
        <f>SUM(E8:E16)</f>
        <v>26</v>
      </c>
      <c r="F17" s="139">
        <f>SUM(F8:F16)</f>
        <v>78397452.5</v>
      </c>
      <c r="G17" s="109"/>
      <c r="H17" s="137">
        <v>876254143</v>
      </c>
      <c r="I17" s="138">
        <f>SUM(I8:I16)</f>
        <v>2</v>
      </c>
      <c r="J17" s="139">
        <f>SUM(J8:J16)</f>
        <v>40254578.230000004</v>
      </c>
      <c r="K17" s="109"/>
      <c r="L17" s="137">
        <v>468030080</v>
      </c>
      <c r="M17" s="138">
        <f>SUM(M8:M16)</f>
        <v>7</v>
      </c>
      <c r="N17" s="139">
        <f>SUM(N8:N16)</f>
        <v>17305918.199999999</v>
      </c>
      <c r="O17" s="116"/>
      <c r="P17" s="116"/>
      <c r="Q17" s="116"/>
    </row>
    <row r="18" spans="1:17" s="6" customFormat="1">
      <c r="A18" s="118"/>
      <c r="B18" s="119" t="s">
        <v>26</v>
      </c>
      <c r="C18" s="118"/>
      <c r="D18" s="120"/>
      <c r="E18" s="121"/>
      <c r="F18" s="122">
        <f>+D17/F17</f>
        <v>30.551143087206821</v>
      </c>
      <c r="G18" s="123"/>
      <c r="H18" s="124"/>
      <c r="I18" s="125"/>
      <c r="J18" s="122">
        <f>+H17/J17</f>
        <v>21.767813290538108</v>
      </c>
      <c r="K18" s="123"/>
      <c r="L18" s="124"/>
      <c r="M18" s="125"/>
      <c r="N18" s="122">
        <f>+L17/N17</f>
        <v>27.044510126021514</v>
      </c>
      <c r="O18" s="118"/>
      <c r="P18" s="118"/>
      <c r="Q18" s="118"/>
    </row>
    <row r="19" spans="1:17" s="2" customFormat="1">
      <c r="A19" s="126"/>
      <c r="B19" s="126"/>
      <c r="C19" s="126"/>
      <c r="D19" s="127"/>
      <c r="E19" s="128"/>
      <c r="F19" s="129"/>
      <c r="G19" s="130"/>
      <c r="H19" s="131"/>
      <c r="I19" s="129"/>
      <c r="J19" s="132"/>
      <c r="K19" s="130"/>
      <c r="L19" s="131"/>
      <c r="M19" s="129"/>
      <c r="N19" s="132"/>
      <c r="O19" s="126"/>
      <c r="P19" s="126"/>
      <c r="Q19" s="126"/>
    </row>
    <row r="20" spans="1:17">
      <c r="A20" s="64"/>
      <c r="B20" s="64"/>
      <c r="C20" s="64"/>
      <c r="D20" s="133"/>
      <c r="E20" s="134"/>
      <c r="F20" s="134"/>
      <c r="G20" s="96"/>
      <c r="H20" s="133"/>
      <c r="I20" s="134"/>
      <c r="J20" s="67"/>
      <c r="K20" s="96"/>
      <c r="L20" s="133"/>
      <c r="M20" s="134"/>
      <c r="N20" s="67"/>
      <c r="O20" s="64"/>
      <c r="P20" s="64"/>
      <c r="Q20" s="64"/>
    </row>
    <row r="21" spans="1:17">
      <c r="A21" s="64"/>
      <c r="B21" s="158" t="s">
        <v>56</v>
      </c>
      <c r="C21" s="158"/>
      <c r="D21" s="158"/>
      <c r="E21" s="158"/>
      <c r="F21" s="158"/>
      <c r="G21" s="158"/>
      <c r="H21" s="158"/>
      <c r="I21" s="158"/>
      <c r="J21" s="158"/>
      <c r="K21" s="158"/>
      <c r="L21" s="158"/>
      <c r="M21" s="158"/>
      <c r="N21" s="158"/>
      <c r="O21" s="64"/>
      <c r="P21" s="64"/>
      <c r="Q21" s="64"/>
    </row>
    <row r="22" spans="1:17">
      <c r="A22" s="64"/>
      <c r="B22" s="158"/>
      <c r="C22" s="158"/>
      <c r="D22" s="158"/>
      <c r="E22" s="158"/>
      <c r="F22" s="158"/>
      <c r="G22" s="158"/>
      <c r="H22" s="158"/>
      <c r="I22" s="158"/>
      <c r="J22" s="158"/>
      <c r="K22" s="158"/>
      <c r="L22" s="158"/>
      <c r="M22" s="158"/>
      <c r="N22" s="158"/>
      <c r="O22" s="64"/>
      <c r="P22" s="64"/>
      <c r="Q22" s="64"/>
    </row>
    <row r="23" spans="1:17">
      <c r="A23" s="64"/>
      <c r="B23" s="64"/>
      <c r="C23" s="64"/>
      <c r="D23" s="133"/>
      <c r="E23" s="134"/>
      <c r="F23" s="134"/>
      <c r="G23" s="96"/>
      <c r="H23" s="133"/>
      <c r="I23" s="134"/>
      <c r="J23" s="67"/>
      <c r="K23" s="96"/>
      <c r="L23" s="133"/>
      <c r="M23" s="134"/>
      <c r="N23" s="67"/>
      <c r="O23" s="64"/>
      <c r="P23" s="64"/>
      <c r="Q23" s="64"/>
    </row>
    <row r="24" spans="1:17">
      <c r="A24" s="64"/>
      <c r="B24" s="64"/>
      <c r="C24" s="64"/>
      <c r="D24" s="133"/>
      <c r="E24" s="134"/>
      <c r="F24" s="134"/>
      <c r="G24" s="96"/>
      <c r="H24" s="133"/>
      <c r="I24" s="134"/>
      <c r="J24" s="67"/>
      <c r="K24" s="96"/>
      <c r="L24" s="133"/>
      <c r="M24" s="134"/>
      <c r="N24" s="67"/>
      <c r="O24" s="64"/>
      <c r="P24" s="64"/>
      <c r="Q24" s="64"/>
    </row>
    <row r="25" spans="1:17">
      <c r="A25" s="64"/>
      <c r="B25" s="64"/>
      <c r="C25" s="64"/>
      <c r="D25" s="133"/>
      <c r="E25" s="134"/>
      <c r="F25" s="134"/>
      <c r="G25" s="96"/>
      <c r="H25" s="133"/>
      <c r="I25" s="134"/>
      <c r="J25" s="67"/>
      <c r="K25" s="96"/>
      <c r="L25" s="133"/>
      <c r="M25" s="134"/>
      <c r="N25" s="67"/>
      <c r="O25" s="64"/>
      <c r="P25" s="64"/>
      <c r="Q25" s="64"/>
    </row>
    <row r="26" spans="1:17">
      <c r="A26" s="64"/>
      <c r="B26" s="64"/>
      <c r="C26" s="64"/>
      <c r="D26" s="133"/>
      <c r="E26" s="134"/>
      <c r="F26" s="134"/>
      <c r="G26" s="96"/>
      <c r="H26" s="133"/>
      <c r="I26" s="134"/>
      <c r="J26" s="67"/>
      <c r="K26" s="96"/>
      <c r="L26" s="133"/>
      <c r="M26" s="134"/>
      <c r="N26" s="67"/>
      <c r="O26" s="64"/>
      <c r="P26" s="64"/>
      <c r="Q26" s="64"/>
    </row>
    <row r="27" spans="1:17">
      <c r="A27" s="64"/>
      <c r="B27" s="64"/>
      <c r="C27" s="64"/>
      <c r="D27" s="133"/>
      <c r="E27" s="134"/>
      <c r="F27" s="134"/>
      <c r="G27" s="96"/>
      <c r="H27" s="133"/>
      <c r="I27" s="134"/>
      <c r="J27" s="67"/>
      <c r="K27" s="96"/>
      <c r="L27" s="133"/>
      <c r="M27" s="134"/>
      <c r="N27" s="67"/>
      <c r="O27" s="64"/>
      <c r="P27" s="64"/>
      <c r="Q27" s="64"/>
    </row>
    <row r="28" spans="1:17">
      <c r="A28" s="64"/>
      <c r="B28" s="64"/>
      <c r="C28" s="64"/>
      <c r="D28" s="133"/>
      <c r="E28" s="134"/>
      <c r="F28" s="134"/>
      <c r="G28" s="96"/>
      <c r="H28" s="133"/>
      <c r="I28" s="134"/>
      <c r="J28" s="67"/>
      <c r="K28" s="96"/>
      <c r="L28" s="133"/>
      <c r="M28" s="134"/>
      <c r="N28" s="67"/>
      <c r="O28" s="64"/>
      <c r="P28" s="64"/>
      <c r="Q28" s="64"/>
    </row>
  </sheetData>
  <mergeCells count="6">
    <mergeCell ref="B21:N22"/>
    <mergeCell ref="D6:F6"/>
    <mergeCell ref="H6:J6"/>
    <mergeCell ref="L6:N6"/>
    <mergeCell ref="B6:B7"/>
    <mergeCell ref="B4:N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A97246C7D58F4FA8830FDE9DF96B56" ma:contentTypeVersion="4" ma:contentTypeDescription="Create a new document." ma:contentTypeScope="" ma:versionID="aa763364ffee3342ede2dc3984657453">
  <xsd:schema xmlns:xsd="http://www.w3.org/2001/XMLSchema" xmlns:xs="http://www.w3.org/2001/XMLSchema" xmlns:p="http://schemas.microsoft.com/office/2006/metadata/properties" xmlns:ns2="3291fa0f-a472-49b9-bc54-9a9c7283bfef" targetNamespace="http://schemas.microsoft.com/office/2006/metadata/properties" ma:root="true" ma:fieldsID="916c9642f647d29c790e122e91b82d9d" ns2:_="">
    <xsd:import namespace="3291fa0f-a472-49b9-bc54-9a9c7283bf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91fa0f-a472-49b9-bc54-9a9c7283b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E3A8AA-99F7-4C40-8AF8-14AEF76A749E}"/>
</file>

<file path=customXml/itemProps2.xml><?xml version="1.0" encoding="utf-8"?>
<ds:datastoreItem xmlns:ds="http://schemas.openxmlformats.org/officeDocument/2006/customXml" ds:itemID="{2346DEF1-ABDE-4A01-BFDB-581D706B4454}"/>
</file>

<file path=customXml/itemProps3.xml><?xml version="1.0" encoding="utf-8"?>
<ds:datastoreItem xmlns:ds="http://schemas.openxmlformats.org/officeDocument/2006/customXml" ds:itemID="{F3496570-E269-44DB-9C28-496E7B4503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Kristina (SIB)</dc:creator>
  <cp:keywords/>
  <dc:description/>
  <cp:lastModifiedBy>Naillon, Angie (SIB)</cp:lastModifiedBy>
  <cp:revision/>
  <dcterms:created xsi:type="dcterms:W3CDTF">2025-03-11T23:08:50Z</dcterms:created>
  <dcterms:modified xsi:type="dcterms:W3CDTF">2025-03-31T19:58:27Z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0x0101009BA97246C7D58F4FA8830FDE9DF96B56</vt:lpwstr>
  </property>
</Properties>
</file>